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20" i="1" l="1"/>
  <c r="G28" i="1" l="1"/>
  <c r="H28" i="1"/>
  <c r="G20" i="1"/>
  <c r="E22" i="1"/>
  <c r="E21" i="1"/>
  <c r="G14" i="1"/>
  <c r="G27" i="1" l="1"/>
  <c r="H27" i="1"/>
  <c r="G26" i="1"/>
  <c r="H26" i="1"/>
  <c r="G33" i="1"/>
  <c r="H33" i="1"/>
  <c r="G32" i="1"/>
  <c r="H32" i="1"/>
  <c r="G75" i="1" l="1"/>
  <c r="H75" i="1"/>
  <c r="G74" i="1"/>
  <c r="H74" i="1"/>
  <c r="H62" i="1" l="1"/>
  <c r="H63" i="1"/>
  <c r="G62" i="1"/>
  <c r="G63" i="1"/>
  <c r="G29" i="1" l="1"/>
  <c r="H29" i="1"/>
  <c r="G18" i="1" l="1"/>
  <c r="H18" i="1"/>
  <c r="H14" i="1"/>
  <c r="G47" i="1"/>
  <c r="H47" i="1"/>
  <c r="G54" i="1" l="1"/>
  <c r="H54" i="1"/>
  <c r="H65" i="1" l="1"/>
  <c r="G65" i="1"/>
  <c r="H67" i="1"/>
  <c r="H25" i="1" l="1"/>
  <c r="G25" i="1"/>
  <c r="G76" i="1" l="1"/>
  <c r="H76" i="1"/>
  <c r="G42" i="1"/>
  <c r="H42" i="1"/>
  <c r="G9" i="1"/>
  <c r="G10" i="1"/>
  <c r="G12" i="1"/>
  <c r="G13" i="1"/>
  <c r="G15" i="1"/>
  <c r="G17" i="1"/>
  <c r="G11" i="1"/>
  <c r="G19" i="1"/>
  <c r="G21" i="1"/>
  <c r="G22" i="1"/>
  <c r="G23" i="1"/>
  <c r="G24" i="1"/>
  <c r="G30" i="1"/>
  <c r="G31" i="1"/>
  <c r="G34" i="1"/>
  <c r="G35" i="1"/>
  <c r="G36" i="1"/>
  <c r="G37" i="1"/>
  <c r="G40" i="1"/>
  <c r="G41" i="1"/>
  <c r="G43" i="1"/>
  <c r="G45" i="1"/>
  <c r="G46" i="1"/>
  <c r="G48" i="1"/>
  <c r="G44" i="1"/>
  <c r="G49" i="1"/>
  <c r="G50" i="1"/>
  <c r="G51" i="1"/>
  <c r="G52" i="1"/>
  <c r="G53" i="1"/>
  <c r="G55" i="1"/>
  <c r="G56" i="1"/>
  <c r="G57" i="1"/>
  <c r="G58" i="1"/>
  <c r="G59" i="1"/>
  <c r="G60" i="1"/>
  <c r="G61" i="1"/>
  <c r="G64" i="1"/>
  <c r="G73" i="1"/>
  <c r="G67" i="1"/>
  <c r="G8" i="1"/>
  <c r="G69" i="1" l="1"/>
  <c r="H9" i="1"/>
  <c r="H10" i="1"/>
  <c r="H12" i="1"/>
  <c r="H13" i="1"/>
  <c r="H15" i="1"/>
  <c r="H17" i="1"/>
  <c r="H11" i="1"/>
  <c r="H19" i="1"/>
  <c r="H21" i="1"/>
  <c r="H22" i="1"/>
  <c r="H23" i="1"/>
  <c r="H24" i="1"/>
  <c r="H30" i="1"/>
  <c r="H31" i="1"/>
  <c r="H34" i="1"/>
  <c r="H35" i="1"/>
  <c r="H36" i="1"/>
  <c r="H37" i="1"/>
  <c r="H40" i="1"/>
  <c r="H41" i="1"/>
  <c r="H43" i="1"/>
  <c r="H45" i="1"/>
  <c r="H46" i="1"/>
  <c r="H48" i="1"/>
  <c r="H44" i="1"/>
  <c r="H49" i="1"/>
  <c r="H50" i="1"/>
  <c r="H51" i="1"/>
  <c r="H52" i="1"/>
  <c r="H53" i="1"/>
  <c r="H55" i="1"/>
  <c r="H56" i="1"/>
  <c r="H57" i="1"/>
  <c r="H58" i="1"/>
  <c r="H59" i="1"/>
  <c r="H60" i="1"/>
  <c r="H61" i="1"/>
  <c r="H64" i="1"/>
  <c r="H73" i="1"/>
  <c r="H8" i="1"/>
  <c r="H69" i="1" l="1"/>
</calcChain>
</file>

<file path=xl/sharedStrings.xml><?xml version="1.0" encoding="utf-8"?>
<sst xmlns="http://schemas.openxmlformats.org/spreadsheetml/2006/main" count="242" uniqueCount="151">
  <si>
    <t>Item</t>
  </si>
  <si>
    <t>Qty</t>
  </si>
  <si>
    <t>Already Have</t>
  </si>
  <si>
    <t>Cost (per)</t>
  </si>
  <si>
    <t>My Cost</t>
  </si>
  <si>
    <t>Normal Cost</t>
  </si>
  <si>
    <t>Category</t>
  </si>
  <si>
    <t>Source</t>
  </si>
  <si>
    <t>Structure</t>
  </si>
  <si>
    <t>Description</t>
  </si>
  <si>
    <t>3x2 Joining Plate</t>
  </si>
  <si>
    <t>2x1 Gusset</t>
  </si>
  <si>
    <t>Lower Horizontal beam</t>
  </si>
  <si>
    <t>Vertical Beam</t>
  </si>
  <si>
    <t>Upper Horizontal beam</t>
  </si>
  <si>
    <t>Mechanical</t>
  </si>
  <si>
    <t>Carriage</t>
  </si>
  <si>
    <t>Electronics</t>
  </si>
  <si>
    <t>Megatronics v3</t>
  </si>
  <si>
    <t>Stepper Drivers</t>
  </si>
  <si>
    <t>Heater Cartridge</t>
  </si>
  <si>
    <t>EndStop switch</t>
  </si>
  <si>
    <t>NEMA 17 Stepper Motor</t>
  </si>
  <si>
    <t>NEMA 23 Stepper Motor</t>
  </si>
  <si>
    <t>FDM Hardware</t>
  </si>
  <si>
    <t>Platform</t>
  </si>
  <si>
    <t>Extruder</t>
  </si>
  <si>
    <t>Extruder Hobbed Pulley</t>
  </si>
  <si>
    <t>Bowden Fittings</t>
  </si>
  <si>
    <t>E3D Hot end</t>
  </si>
  <si>
    <t>E3D</t>
  </si>
  <si>
    <t>v6 (for kraken)</t>
  </si>
  <si>
    <t xml:space="preserve">12VDC Power Supply (amps??) </t>
  </si>
  <si>
    <t>Misc</t>
  </si>
  <si>
    <t>UltiMachine</t>
  </si>
  <si>
    <t>UM30GTHCP2</t>
  </si>
  <si>
    <t>30 AWG K ype Thermocouple</t>
  </si>
  <si>
    <t>OpenBuilds</t>
  </si>
  <si>
    <t>Mini V Plate</t>
  </si>
  <si>
    <t>Mini V Wheel Kit</t>
  </si>
  <si>
    <t>Total</t>
  </si>
  <si>
    <t>Eccentric Spacers</t>
  </si>
  <si>
    <t>Print</t>
  </si>
  <si>
    <t>Make</t>
  </si>
  <si>
    <t>Microswitch SS-3GL13PT</t>
  </si>
  <si>
    <t>Kysan 1124090</t>
  </si>
  <si>
    <t>ebay</t>
  </si>
  <si>
    <t>SainSmart</t>
  </si>
  <si>
    <t>McMasterCarr</t>
  </si>
  <si>
    <t>ReprapWorld</t>
  </si>
  <si>
    <t>LCD Display and megatronics adatper</t>
  </si>
  <si>
    <t>20-029-106</t>
  </si>
  <si>
    <t>LED lighting (5m is plenty)</t>
  </si>
  <si>
    <t>26-011-901</t>
  </si>
  <si>
    <t>-or- Basic Wiring Set</t>
  </si>
  <si>
    <t>ReprapDiscount</t>
  </si>
  <si>
    <t>5225K711</t>
  </si>
  <si>
    <t>GT2 Belt (20m) more than enough</t>
  </si>
  <si>
    <t>or $2.5/ft from openbuilds Have belts: 2MR(196, 264, 424, 1164) not long enough</t>
  </si>
  <si>
    <t>Ball Ends</t>
  </si>
  <si>
    <t>Igus</t>
  </si>
  <si>
    <t>Vertical 60 degree extrusion</t>
  </si>
  <si>
    <t>80/20 (ebay or amazon)</t>
  </si>
  <si>
    <t>40-4040x2440</t>
  </si>
  <si>
    <t>40-4080x1220</t>
  </si>
  <si>
    <t>Inner corner bracket</t>
  </si>
  <si>
    <t>1x1 Gusset</t>
  </si>
  <si>
    <t>Need room for motor</t>
  </si>
  <si>
    <t>Comments</t>
  </si>
  <si>
    <t>Old/Removed</t>
  </si>
  <si>
    <t>OnlineMetals</t>
  </si>
  <si>
    <t>12"x24"x0.003" PEI film</t>
  </si>
  <si>
    <t>Would have a seam in the middle, hard to find 16x16 or bigger</t>
  </si>
  <si>
    <t>Rasberry Pi B</t>
  </si>
  <si>
    <t>when get used</t>
  </si>
  <si>
    <t>Re-PC</t>
  </si>
  <si>
    <t>6 total 400mm long  (have 1 - 1.5"x1.5" that have since close enough)</t>
  </si>
  <si>
    <t>3 total 400mm long (using 1.5"x3" that have since close enough)</t>
  </si>
  <si>
    <t>RASPBERRY-MODB+-512M</t>
  </si>
  <si>
    <t>geeetech</t>
  </si>
  <si>
    <t>16 - 2 pin cables</t>
  </si>
  <si>
    <t>ACJ-06646</t>
  </si>
  <si>
    <t>External themocouple Board</t>
  </si>
  <si>
    <t>ordered</t>
  </si>
  <si>
    <t>Phidgets</t>
  </si>
  <si>
    <t>57STH56</t>
  </si>
  <si>
    <t>sale price (ordered), $40 at pololu</t>
  </si>
  <si>
    <t>pololu</t>
  </si>
  <si>
    <t>EXTTHERMOC10</t>
  </si>
  <si>
    <t>2133T9</t>
  </si>
  <si>
    <t>Per foot, MFA tubing haven't tried before a bit more pricey</t>
  </si>
  <si>
    <t>Double Channel nuts</t>
  </si>
  <si>
    <t>6 total 1800mm long</t>
  </si>
  <si>
    <t>CenterPiece</t>
  </si>
  <si>
    <t>6 total 178.5</t>
  </si>
  <si>
    <t>40-4355</t>
  </si>
  <si>
    <t>Plate 2 to 1</t>
  </si>
  <si>
    <t>V-slot 20x40x1500</t>
  </si>
  <si>
    <t>1658T32</t>
  </si>
  <si>
    <t>V-Rail to hole</t>
  </si>
  <si>
    <t>2ft tubing, (goal 8.3mm OD, 5mmID)</t>
  </si>
  <si>
    <t>http://www.tridprinting.com/</t>
  </si>
  <si>
    <t>18.5x16x0.25" Aluminum bed</t>
  </si>
  <si>
    <t>5012K98</t>
  </si>
  <si>
    <t>5012K83</t>
  </si>
  <si>
    <t>Thru wall 3/8 quick disconnect fitting Male</t>
  </si>
  <si>
    <t>To allow disconnecting the tubing</t>
  </si>
  <si>
    <t>3/8 quick disconnect fitting Female</t>
  </si>
  <si>
    <t>16" dia glass build surface, Ceramic Glass</t>
  </si>
  <si>
    <t>https://www.onedayglass.com/order-online</t>
  </si>
  <si>
    <t>16" dia glass build surface, Tempered Glass</t>
  </si>
  <si>
    <t>400mm Borosillicate Glass</t>
  </si>
  <si>
    <t>Minimum to get a 462mm x 400mm (Hex bed)</t>
  </si>
  <si>
    <t>Bowden tubing (5ftx3)</t>
  </si>
  <si>
    <t>Aluminum Arms 450mm (17.72")</t>
  </si>
  <si>
    <t>Aluminum tube ID &gt; 4.2mm x ID ~3/8 x 450mm, 1 - 8', 1 - 2'</t>
  </si>
  <si>
    <t>7576K11</t>
  </si>
  <si>
    <t>Smooth Idler Pulley Kit</t>
  </si>
  <si>
    <t>V-Slot Actuator End Mount</t>
  </si>
  <si>
    <t>30 tooth GT2 Drive Pulley</t>
  </si>
  <si>
    <t>40-4332</t>
  </si>
  <si>
    <t>Electronics Plate</t>
  </si>
  <si>
    <t>HomeDepot</t>
  </si>
  <si>
    <t>PC Multi-Wall 3 pieces covers all chamber sides</t>
  </si>
  <si>
    <t>Large Walls</t>
  </si>
  <si>
    <t>Wall with door</t>
  </si>
  <si>
    <t>Bottom Floor</t>
  </si>
  <si>
    <t>Top</t>
  </si>
  <si>
    <t>Corner Wall</t>
  </si>
  <si>
    <t>Single Channel nuts</t>
  </si>
  <si>
    <t>40-3368</t>
  </si>
  <si>
    <t>40-4096 x 2440</t>
  </si>
  <si>
    <t>Normal Bolts</t>
  </si>
  <si>
    <t>Longer Bolts</t>
  </si>
  <si>
    <t>For corners (0.75")</t>
  </si>
  <si>
    <t>8mmx16 (mine are 5/16 but no prob since my inner gussets are)</t>
  </si>
  <si>
    <t>40-1982</t>
  </si>
  <si>
    <t>40-1981</t>
  </si>
  <si>
    <t>Pack of 10 for $8.40, Need 2 extra for corner gussets that have w/o gussets</t>
  </si>
  <si>
    <t>Pack of 25 for $8 so actual price higher</t>
  </si>
  <si>
    <t>I don't have the more hidden ones but using the fractional gussets</t>
  </si>
  <si>
    <t>13-8916</t>
  </si>
  <si>
    <t>Acrylic cut by hand?</t>
  </si>
  <si>
    <t>Center 60 degree extrusion</t>
  </si>
  <si>
    <t>Use left over from sides unless get custom cut</t>
  </si>
  <si>
    <t>Actual count that have??</t>
  </si>
  <si>
    <t>11-8920, 92137A644</t>
  </si>
  <si>
    <t>279-THS252R7J</t>
  </si>
  <si>
    <t>I would use my 7ohm ones I have unless they burn out (takes 19 of em)</t>
  </si>
  <si>
    <t>25W 2.7Ohm Power Resistors for Heated bed</t>
  </si>
  <si>
    <t>Mouser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</si>
</sst>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2E2F2D"/>
      <name val="Arial"/>
      <family val="2"/>
    </font>
    <font>
      <u/>
      <sz val="11"/>
      <color theme="10"/>
      <name val="Calibri"/>
      <family val="2"/>
      <scheme val="minor"/>
    </font>
    <font>
      <sz val="10"/>
      <color rgb="FF2E2F2D"/>
      <name val="Georgia"/>
      <family val="1"/>
    </font>
    <font>
      <sz val="11"/>
      <color rgb="FF2F2F2F"/>
      <name val="Verdana"/>
      <family val="2"/>
    </font>
    <font>
      <sz val="10"/>
      <color rgb="FF2F2F2F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Tahoma"/>
      <family val="2"/>
    </font>
    <font>
      <sz val="10"/>
      <color rgb="FF333333"/>
      <name val="Verdana"/>
      <family val="2"/>
    </font>
    <font>
      <sz val="9"/>
      <color rgb="FF333333"/>
      <name val="Arial"/>
      <family val="2"/>
    </font>
    <font>
      <sz val="11"/>
      <color rgb="FF666666"/>
      <name val="Georg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1" applyFont="1"/>
    <xf numFmtId="0" fontId="3" fillId="0" borderId="0" xfId="0" applyFont="1"/>
    <xf numFmtId="0" fontId="4" fillId="0" borderId="0" xfId="2"/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0" borderId="0" xfId="0" applyAlignment="1">
      <alignment wrapText="1"/>
    </xf>
    <xf numFmtId="44" fontId="0" fillId="0" borderId="0" xfId="0" applyNumberFormat="1"/>
    <xf numFmtId="0" fontId="5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0" fontId="0" fillId="0" borderId="0" xfId="0" quotePrefix="1"/>
    <xf numFmtId="0" fontId="8" fillId="0" borderId="0" xfId="0" applyFont="1"/>
    <xf numFmtId="0" fontId="9" fillId="0" borderId="0" xfId="0" applyFont="1" applyAlignment="1">
      <alignment horizontal="left" vertical="center" wrapText="1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 wrapText="1"/>
    </xf>
    <xf numFmtId="17" fontId="0" fillId="0" borderId="0" xfId="0" quotePrefix="1" applyNumberFormat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idprinting.com/" TargetMode="External"/><Relationship Id="rId2" Type="http://schemas.openxmlformats.org/officeDocument/2006/relationships/hyperlink" Target="https://www.onedayglass.com/order-online" TargetMode="External"/><Relationship Id="rId1" Type="http://schemas.openxmlformats.org/officeDocument/2006/relationships/hyperlink" Target="https://www.onedayglass.com/order-online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mcmast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76"/>
  <sheetViews>
    <sheetView tabSelected="1" workbookViewId="0">
      <selection activeCell="F19" sqref="F19"/>
    </sheetView>
  </sheetViews>
  <sheetFormatPr defaultRowHeight="15" x14ac:dyDescent="0.25"/>
  <cols>
    <col min="1" max="1" width="14.140625" bestFit="1" customWidth="1"/>
    <col min="2" max="2" width="25.5703125" bestFit="1" customWidth="1"/>
    <col min="3" max="3" width="40.42578125" customWidth="1"/>
    <col min="4" max="4" width="7.42578125" customWidth="1"/>
    <col min="5" max="5" width="9.7109375" customWidth="1"/>
    <col min="6" max="6" width="8.5703125" customWidth="1"/>
    <col min="7" max="7" width="12.5703125" customWidth="1"/>
    <col min="8" max="8" width="13.140625" customWidth="1"/>
    <col min="9" max="9" width="22.42578125" customWidth="1"/>
    <col min="10" max="10" width="71.5703125" customWidth="1"/>
  </cols>
  <sheetData>
    <row r="6" spans="1:10" s="7" customFormat="1" ht="30.75" thickBot="1" x14ac:dyDescent="0.3">
      <c r="A6" s="5" t="s">
        <v>6</v>
      </c>
      <c r="B6" s="5" t="s">
        <v>0</v>
      </c>
      <c r="C6" s="5" t="s">
        <v>9</v>
      </c>
      <c r="D6" s="5" t="s">
        <v>1</v>
      </c>
      <c r="E6" s="5" t="s">
        <v>3</v>
      </c>
      <c r="F6" s="5" t="s">
        <v>2</v>
      </c>
      <c r="G6" s="5" t="s">
        <v>4</v>
      </c>
      <c r="H6" s="5" t="s">
        <v>5</v>
      </c>
      <c r="I6" s="6" t="s">
        <v>7</v>
      </c>
      <c r="J6" s="5" t="s">
        <v>68</v>
      </c>
    </row>
    <row r="8" spans="1:10" x14ac:dyDescent="0.25">
      <c r="A8" t="s">
        <v>8</v>
      </c>
      <c r="B8" t="s">
        <v>97</v>
      </c>
      <c r="C8" t="s">
        <v>13</v>
      </c>
      <c r="D8">
        <v>3</v>
      </c>
      <c r="E8" s="2">
        <v>19.5</v>
      </c>
      <c r="F8">
        <v>0</v>
      </c>
      <c r="G8" s="8">
        <f>IF(((D8-F8)*E8 &gt;0), (D8-F8)*E8, 0)</f>
        <v>58.5</v>
      </c>
      <c r="H8" s="8">
        <f>D8*E8</f>
        <v>58.5</v>
      </c>
      <c r="I8" t="s">
        <v>37</v>
      </c>
    </row>
    <row r="9" spans="1:10" x14ac:dyDescent="0.25">
      <c r="A9" t="s">
        <v>8</v>
      </c>
      <c r="B9">
        <v>4366</v>
      </c>
      <c r="C9" t="s">
        <v>10</v>
      </c>
      <c r="D9">
        <v>12</v>
      </c>
      <c r="E9" s="2">
        <v>5.85</v>
      </c>
      <c r="F9">
        <v>0</v>
      </c>
      <c r="G9" s="8">
        <f t="shared" ref="G9:G67" si="0">IF(((D9-F9)*E9 &gt;0), (D9-F9)*E9, 0)</f>
        <v>70.199999999999989</v>
      </c>
      <c r="H9" s="8">
        <f t="shared" ref="H9:H67" si="1">D9*E9</f>
        <v>70.199999999999989</v>
      </c>
      <c r="I9" t="s">
        <v>62</v>
      </c>
    </row>
    <row r="10" spans="1:10" x14ac:dyDescent="0.25">
      <c r="A10" t="s">
        <v>8</v>
      </c>
      <c r="B10">
        <v>4334</v>
      </c>
      <c r="C10" t="s">
        <v>11</v>
      </c>
      <c r="D10">
        <v>15</v>
      </c>
      <c r="E10" s="2">
        <v>6.25</v>
      </c>
      <c r="F10">
        <v>0</v>
      </c>
      <c r="G10" s="8">
        <f t="shared" si="0"/>
        <v>93.75</v>
      </c>
      <c r="H10" s="8">
        <f t="shared" si="1"/>
        <v>93.75</v>
      </c>
      <c r="I10" t="s">
        <v>62</v>
      </c>
    </row>
    <row r="11" spans="1:10" x14ac:dyDescent="0.25">
      <c r="A11" t="s">
        <v>8</v>
      </c>
      <c r="B11" t="s">
        <v>120</v>
      </c>
      <c r="C11" t="s">
        <v>66</v>
      </c>
      <c r="D11">
        <v>3</v>
      </c>
      <c r="E11" s="2">
        <v>4.3</v>
      </c>
      <c r="F11">
        <v>0</v>
      </c>
      <c r="G11" s="8">
        <f>IF(((D11-F11)*E11 &gt;0), (D11-F11)*E11, 0)</f>
        <v>12.899999999999999</v>
      </c>
      <c r="H11" s="8">
        <f>D11*E11</f>
        <v>12.899999999999999</v>
      </c>
      <c r="I11" t="s">
        <v>62</v>
      </c>
      <c r="J11" t="s">
        <v>67</v>
      </c>
    </row>
    <row r="12" spans="1:10" ht="15.75" customHeight="1" x14ac:dyDescent="0.25">
      <c r="A12" t="s">
        <v>8</v>
      </c>
      <c r="B12" t="s">
        <v>63</v>
      </c>
      <c r="C12" t="s">
        <v>12</v>
      </c>
      <c r="D12">
        <v>1</v>
      </c>
      <c r="E12" s="2">
        <v>60.51</v>
      </c>
      <c r="F12">
        <v>1</v>
      </c>
      <c r="G12" s="8">
        <f t="shared" si="0"/>
        <v>0</v>
      </c>
      <c r="H12" s="8">
        <f t="shared" si="1"/>
        <v>60.51</v>
      </c>
      <c r="I12" t="s">
        <v>62</v>
      </c>
      <c r="J12" t="s">
        <v>76</v>
      </c>
    </row>
    <row r="13" spans="1:10" x14ac:dyDescent="0.25">
      <c r="A13" t="s">
        <v>8</v>
      </c>
      <c r="B13" t="s">
        <v>64</v>
      </c>
      <c r="C13" t="s">
        <v>14</v>
      </c>
      <c r="D13">
        <v>1</v>
      </c>
      <c r="E13" s="2">
        <v>53.69</v>
      </c>
      <c r="F13">
        <v>1</v>
      </c>
      <c r="G13" s="8">
        <f t="shared" si="0"/>
        <v>0</v>
      </c>
      <c r="H13" s="8">
        <f t="shared" si="1"/>
        <v>53.69</v>
      </c>
      <c r="I13" t="s">
        <v>62</v>
      </c>
      <c r="J13" t="s">
        <v>77</v>
      </c>
    </row>
    <row r="14" spans="1:10" x14ac:dyDescent="0.25">
      <c r="A14" t="s">
        <v>8</v>
      </c>
      <c r="B14" t="s">
        <v>64</v>
      </c>
      <c r="C14" t="s">
        <v>93</v>
      </c>
      <c r="D14">
        <v>1</v>
      </c>
      <c r="E14" s="2">
        <v>53.7</v>
      </c>
      <c r="F14">
        <v>0</v>
      </c>
      <c r="G14" s="8">
        <f t="shared" si="0"/>
        <v>53.7</v>
      </c>
      <c r="H14" s="8">
        <f t="shared" si="1"/>
        <v>53.7</v>
      </c>
      <c r="I14" t="s">
        <v>62</v>
      </c>
      <c r="J14" t="s">
        <v>94</v>
      </c>
    </row>
    <row r="15" spans="1:10" x14ac:dyDescent="0.25">
      <c r="A15" t="s">
        <v>8</v>
      </c>
      <c r="B15" t="s">
        <v>131</v>
      </c>
      <c r="C15" t="s">
        <v>61</v>
      </c>
      <c r="D15">
        <v>6</v>
      </c>
      <c r="E15" s="2">
        <v>63.45</v>
      </c>
      <c r="F15">
        <v>0</v>
      </c>
      <c r="G15" s="8">
        <f t="shared" si="0"/>
        <v>380.70000000000005</v>
      </c>
      <c r="H15" s="8">
        <f t="shared" si="1"/>
        <v>380.70000000000005</v>
      </c>
      <c r="I15" t="s">
        <v>62</v>
      </c>
      <c r="J15" t="s">
        <v>92</v>
      </c>
    </row>
    <row r="16" spans="1:10" x14ac:dyDescent="0.25">
      <c r="A16" t="s">
        <v>8</v>
      </c>
      <c r="B16" t="s">
        <v>131</v>
      </c>
      <c r="C16" t="s">
        <v>143</v>
      </c>
      <c r="D16">
        <v>6</v>
      </c>
      <c r="E16" s="2"/>
      <c r="F16">
        <v>6</v>
      </c>
      <c r="G16" s="8"/>
      <c r="H16" s="8"/>
      <c r="I16" t="s">
        <v>62</v>
      </c>
      <c r="J16" t="s">
        <v>144</v>
      </c>
    </row>
    <row r="17" spans="1:10" x14ac:dyDescent="0.25">
      <c r="A17" t="s">
        <v>8</v>
      </c>
      <c r="B17" t="s">
        <v>130</v>
      </c>
      <c r="C17" t="s">
        <v>65</v>
      </c>
      <c r="D17">
        <v>30</v>
      </c>
      <c r="E17" s="2">
        <v>6.3</v>
      </c>
      <c r="F17">
        <v>12</v>
      </c>
      <c r="G17" s="8">
        <f t="shared" si="0"/>
        <v>113.39999999999999</v>
      </c>
      <c r="H17" s="8">
        <f t="shared" si="1"/>
        <v>189</v>
      </c>
      <c r="I17" t="s">
        <v>62</v>
      </c>
      <c r="J17" t="s">
        <v>140</v>
      </c>
    </row>
    <row r="18" spans="1:10" x14ac:dyDescent="0.25">
      <c r="A18" t="s">
        <v>8</v>
      </c>
      <c r="B18" s="15" t="s">
        <v>95</v>
      </c>
      <c r="C18" t="s">
        <v>96</v>
      </c>
      <c r="D18">
        <v>6</v>
      </c>
      <c r="E18" s="2">
        <v>9.5500000000000007</v>
      </c>
      <c r="F18">
        <v>0</v>
      </c>
      <c r="G18" s="8">
        <f t="shared" si="0"/>
        <v>57.300000000000004</v>
      </c>
      <c r="H18" s="8">
        <f t="shared" si="1"/>
        <v>57.300000000000004</v>
      </c>
      <c r="I18" t="s">
        <v>62</v>
      </c>
    </row>
    <row r="19" spans="1:10" x14ac:dyDescent="0.25">
      <c r="A19" t="s">
        <v>8</v>
      </c>
      <c r="B19" s="18" t="s">
        <v>141</v>
      </c>
      <c r="C19" t="s">
        <v>132</v>
      </c>
      <c r="D19">
        <v>84</v>
      </c>
      <c r="E19" s="2">
        <v>0.37</v>
      </c>
      <c r="F19">
        <v>48</v>
      </c>
      <c r="G19" s="8">
        <f t="shared" si="0"/>
        <v>13.32</v>
      </c>
      <c r="H19" s="8">
        <f t="shared" si="1"/>
        <v>31.08</v>
      </c>
      <c r="I19" t="s">
        <v>62</v>
      </c>
      <c r="J19" t="s">
        <v>135</v>
      </c>
    </row>
    <row r="20" spans="1:10" x14ac:dyDescent="0.25">
      <c r="A20" t="s">
        <v>8</v>
      </c>
      <c r="B20" s="18" t="s">
        <v>146</v>
      </c>
      <c r="C20" t="s">
        <v>133</v>
      </c>
      <c r="D20">
        <v>36</v>
      </c>
      <c r="E20" s="2">
        <v>0.9</v>
      </c>
      <c r="F20">
        <v>0</v>
      </c>
      <c r="G20" s="8">
        <f t="shared" si="0"/>
        <v>32.4</v>
      </c>
      <c r="H20" s="8">
        <f t="shared" si="1"/>
        <v>32.4</v>
      </c>
      <c r="I20" t="s">
        <v>48</v>
      </c>
      <c r="J20" t="s">
        <v>134</v>
      </c>
    </row>
    <row r="21" spans="1:10" x14ac:dyDescent="0.25">
      <c r="A21" t="s">
        <v>8</v>
      </c>
      <c r="B21" t="s">
        <v>137</v>
      </c>
      <c r="C21" t="s">
        <v>129</v>
      </c>
      <c r="D21">
        <v>6</v>
      </c>
      <c r="E21" s="2">
        <f>8/25</f>
        <v>0.32</v>
      </c>
      <c r="F21">
        <v>0</v>
      </c>
      <c r="G21" s="8">
        <f t="shared" si="0"/>
        <v>1.92</v>
      </c>
      <c r="H21" s="8">
        <f t="shared" si="1"/>
        <v>1.92</v>
      </c>
      <c r="I21" t="s">
        <v>62</v>
      </c>
      <c r="J21" t="s">
        <v>139</v>
      </c>
    </row>
    <row r="22" spans="1:10" x14ac:dyDescent="0.25">
      <c r="A22" t="s">
        <v>8</v>
      </c>
      <c r="B22" t="s">
        <v>136</v>
      </c>
      <c r="C22" t="s">
        <v>91</v>
      </c>
      <c r="D22">
        <v>60</v>
      </c>
      <c r="E22" s="2">
        <f>8.4/10</f>
        <v>0.84000000000000008</v>
      </c>
      <c r="F22">
        <v>-2</v>
      </c>
      <c r="G22" s="8">
        <f t="shared" si="0"/>
        <v>52.080000000000005</v>
      </c>
      <c r="H22" s="8">
        <f t="shared" si="1"/>
        <v>50.400000000000006</v>
      </c>
      <c r="I22" t="s">
        <v>62</v>
      </c>
      <c r="J22" t="s">
        <v>138</v>
      </c>
    </row>
    <row r="23" spans="1:10" x14ac:dyDescent="0.25">
      <c r="A23" t="s">
        <v>8</v>
      </c>
      <c r="B23" s="17">
        <v>132506</v>
      </c>
      <c r="C23" t="s">
        <v>124</v>
      </c>
      <c r="D23">
        <v>2</v>
      </c>
      <c r="E23" s="2"/>
      <c r="F23">
        <v>0</v>
      </c>
      <c r="G23" s="8">
        <f t="shared" si="0"/>
        <v>0</v>
      </c>
      <c r="H23" s="8">
        <f t="shared" si="1"/>
        <v>0</v>
      </c>
    </row>
    <row r="24" spans="1:10" x14ac:dyDescent="0.25">
      <c r="A24" t="s">
        <v>8</v>
      </c>
      <c r="B24" s="17">
        <v>132506</v>
      </c>
      <c r="C24" t="s">
        <v>125</v>
      </c>
      <c r="D24">
        <v>1</v>
      </c>
      <c r="E24" s="2"/>
      <c r="F24">
        <v>0</v>
      </c>
      <c r="G24" s="8">
        <f t="shared" si="0"/>
        <v>0</v>
      </c>
      <c r="H24" s="8">
        <f t="shared" si="1"/>
        <v>0</v>
      </c>
    </row>
    <row r="25" spans="1:10" x14ac:dyDescent="0.25">
      <c r="A25" t="s">
        <v>8</v>
      </c>
      <c r="B25" s="17">
        <v>132506</v>
      </c>
      <c r="C25" t="s">
        <v>126</v>
      </c>
      <c r="D25">
        <v>3</v>
      </c>
      <c r="E25" s="2">
        <v>35.630000000000003</v>
      </c>
      <c r="F25">
        <v>0</v>
      </c>
      <c r="G25" s="8">
        <f t="shared" si="0"/>
        <v>106.89000000000001</v>
      </c>
      <c r="H25" s="8">
        <f t="shared" si="1"/>
        <v>106.89000000000001</v>
      </c>
      <c r="I25" t="s">
        <v>122</v>
      </c>
      <c r="J25" t="s">
        <v>123</v>
      </c>
    </row>
    <row r="26" spans="1:10" x14ac:dyDescent="0.25">
      <c r="A26" t="s">
        <v>8</v>
      </c>
      <c r="B26" s="17">
        <v>132506</v>
      </c>
      <c r="C26" t="s">
        <v>127</v>
      </c>
      <c r="D26">
        <v>1</v>
      </c>
      <c r="E26" s="2"/>
      <c r="F26">
        <v>0</v>
      </c>
      <c r="G26" s="8">
        <f t="shared" si="0"/>
        <v>0</v>
      </c>
      <c r="H26" s="8">
        <f t="shared" si="1"/>
        <v>0</v>
      </c>
    </row>
    <row r="27" spans="1:10" x14ac:dyDescent="0.25">
      <c r="A27" t="s">
        <v>8</v>
      </c>
      <c r="B27" s="17">
        <v>132506</v>
      </c>
      <c r="C27" t="s">
        <v>128</v>
      </c>
      <c r="D27">
        <v>3</v>
      </c>
      <c r="E27" s="2"/>
      <c r="F27">
        <v>0</v>
      </c>
      <c r="G27" s="8">
        <f t="shared" si="0"/>
        <v>0</v>
      </c>
      <c r="H27" s="8">
        <f t="shared" si="1"/>
        <v>0</v>
      </c>
    </row>
    <row r="28" spans="1:10" x14ac:dyDescent="0.25">
      <c r="A28" t="s">
        <v>8</v>
      </c>
      <c r="C28" t="s">
        <v>121</v>
      </c>
      <c r="D28">
        <v>1</v>
      </c>
      <c r="E28" s="2"/>
      <c r="F28">
        <v>0</v>
      </c>
      <c r="G28" s="8">
        <f t="shared" si="0"/>
        <v>0</v>
      </c>
      <c r="H28" s="8">
        <f t="shared" si="1"/>
        <v>0</v>
      </c>
      <c r="J28" t="s">
        <v>142</v>
      </c>
    </row>
    <row r="29" spans="1:10" x14ac:dyDescent="0.25">
      <c r="A29" t="s">
        <v>8</v>
      </c>
      <c r="B29" t="s">
        <v>98</v>
      </c>
      <c r="C29" t="s">
        <v>99</v>
      </c>
      <c r="D29">
        <v>1</v>
      </c>
      <c r="E29" s="2">
        <v>2.57</v>
      </c>
      <c r="F29">
        <v>0</v>
      </c>
      <c r="G29" s="8">
        <f t="shared" si="0"/>
        <v>2.57</v>
      </c>
      <c r="H29" s="8">
        <f t="shared" si="1"/>
        <v>2.57</v>
      </c>
      <c r="I29" t="s">
        <v>48</v>
      </c>
      <c r="J29" t="s">
        <v>100</v>
      </c>
    </row>
    <row r="30" spans="1:10" x14ac:dyDescent="0.25">
      <c r="E30" s="2"/>
      <c r="G30" s="8">
        <f t="shared" si="0"/>
        <v>0</v>
      </c>
      <c r="H30" s="8">
        <f t="shared" si="1"/>
        <v>0</v>
      </c>
    </row>
    <row r="31" spans="1:10" x14ac:dyDescent="0.25">
      <c r="A31" t="s">
        <v>15</v>
      </c>
      <c r="C31" t="s">
        <v>118</v>
      </c>
      <c r="D31">
        <v>6</v>
      </c>
      <c r="E31" s="2">
        <v>9.9499999999999993</v>
      </c>
      <c r="F31">
        <v>0</v>
      </c>
      <c r="G31" s="8">
        <f t="shared" si="0"/>
        <v>59.699999999999996</v>
      </c>
      <c r="H31" s="8">
        <f t="shared" si="1"/>
        <v>59.699999999999996</v>
      </c>
      <c r="I31" t="s">
        <v>37</v>
      </c>
    </row>
    <row r="32" spans="1:10" x14ac:dyDescent="0.25">
      <c r="A32" t="s">
        <v>15</v>
      </c>
      <c r="C32" t="s">
        <v>117</v>
      </c>
      <c r="D32">
        <v>3</v>
      </c>
      <c r="E32">
        <v>4.8499999999999996</v>
      </c>
      <c r="F32">
        <v>0</v>
      </c>
      <c r="G32" s="8">
        <f t="shared" ref="G32:G33" si="2">IF(((D32-F32)*E32 &gt;0), (D32-F32)*E32, 0)</f>
        <v>14.549999999999999</v>
      </c>
      <c r="H32" s="8">
        <f t="shared" ref="H32:H33" si="3">D32*E32</f>
        <v>14.549999999999999</v>
      </c>
      <c r="I32" t="s">
        <v>37</v>
      </c>
    </row>
    <row r="33" spans="1:10" x14ac:dyDescent="0.25">
      <c r="A33" t="s">
        <v>15</v>
      </c>
      <c r="C33" t="s">
        <v>119</v>
      </c>
      <c r="D33">
        <v>3</v>
      </c>
      <c r="E33" s="2">
        <v>6.95</v>
      </c>
      <c r="F33">
        <v>0</v>
      </c>
      <c r="G33" s="8">
        <f t="shared" si="2"/>
        <v>20.85</v>
      </c>
      <c r="H33" s="8">
        <f t="shared" si="3"/>
        <v>20.85</v>
      </c>
      <c r="I33" t="s">
        <v>37</v>
      </c>
    </row>
    <row r="34" spans="1:10" x14ac:dyDescent="0.25">
      <c r="A34" t="s">
        <v>15</v>
      </c>
      <c r="C34" t="s">
        <v>57</v>
      </c>
      <c r="D34">
        <v>1</v>
      </c>
      <c r="E34" s="2">
        <v>80</v>
      </c>
      <c r="F34">
        <v>0</v>
      </c>
      <c r="G34" s="8">
        <f t="shared" si="0"/>
        <v>80</v>
      </c>
      <c r="H34" s="8">
        <f t="shared" si="1"/>
        <v>80</v>
      </c>
      <c r="I34" t="s">
        <v>55</v>
      </c>
      <c r="J34" t="s">
        <v>58</v>
      </c>
    </row>
    <row r="35" spans="1:10" x14ac:dyDescent="0.25">
      <c r="A35" t="s">
        <v>15</v>
      </c>
      <c r="B35" t="s">
        <v>38</v>
      </c>
      <c r="C35" t="s">
        <v>16</v>
      </c>
      <c r="D35">
        <v>3</v>
      </c>
      <c r="E35" s="2">
        <v>8.9499999999999993</v>
      </c>
      <c r="F35">
        <v>0</v>
      </c>
      <c r="G35" s="8">
        <f t="shared" si="0"/>
        <v>26.849999999999998</v>
      </c>
      <c r="H35" s="8">
        <f t="shared" si="1"/>
        <v>26.849999999999998</v>
      </c>
      <c r="I35" t="s">
        <v>37</v>
      </c>
    </row>
    <row r="36" spans="1:10" x14ac:dyDescent="0.25">
      <c r="A36" t="s">
        <v>15</v>
      </c>
      <c r="B36" t="s">
        <v>39</v>
      </c>
      <c r="C36" t="s">
        <v>16</v>
      </c>
      <c r="D36">
        <v>12</v>
      </c>
      <c r="E36" s="2">
        <v>3.25</v>
      </c>
      <c r="F36">
        <v>0</v>
      </c>
      <c r="G36" s="8">
        <f t="shared" si="0"/>
        <v>39</v>
      </c>
      <c r="H36" s="8">
        <f t="shared" si="1"/>
        <v>39</v>
      </c>
      <c r="I36" t="s">
        <v>37</v>
      </c>
    </row>
    <row r="37" spans="1:10" x14ac:dyDescent="0.25">
      <c r="A37" t="s">
        <v>15</v>
      </c>
      <c r="B37" t="s">
        <v>41</v>
      </c>
      <c r="C37" t="s">
        <v>16</v>
      </c>
      <c r="D37">
        <v>6</v>
      </c>
      <c r="E37" s="2">
        <v>2</v>
      </c>
      <c r="F37">
        <v>0</v>
      </c>
      <c r="G37" s="8">
        <f t="shared" si="0"/>
        <v>12</v>
      </c>
      <c r="H37" s="8">
        <f t="shared" si="1"/>
        <v>12</v>
      </c>
      <c r="I37" t="s">
        <v>37</v>
      </c>
    </row>
    <row r="38" spans="1:10" x14ac:dyDescent="0.25">
      <c r="A38" t="s">
        <v>15</v>
      </c>
      <c r="B38" s="7" t="s">
        <v>98</v>
      </c>
      <c r="C38" t="s">
        <v>114</v>
      </c>
      <c r="D38">
        <v>6</v>
      </c>
      <c r="E38" s="2"/>
      <c r="G38" s="8"/>
      <c r="H38" s="8"/>
      <c r="I38" t="s">
        <v>48</v>
      </c>
      <c r="J38" t="s">
        <v>115</v>
      </c>
    </row>
    <row r="39" spans="1:10" x14ac:dyDescent="0.25">
      <c r="A39" t="s">
        <v>15</v>
      </c>
      <c r="C39" t="s">
        <v>59</v>
      </c>
      <c r="D39">
        <v>12</v>
      </c>
      <c r="E39" s="2"/>
      <c r="G39" s="8"/>
      <c r="H39" s="8"/>
      <c r="I39" t="s">
        <v>60</v>
      </c>
    </row>
    <row r="40" spans="1:10" x14ac:dyDescent="0.25">
      <c r="E40" s="2"/>
      <c r="G40" s="8">
        <f t="shared" si="0"/>
        <v>0</v>
      </c>
      <c r="H40" s="8">
        <f t="shared" si="1"/>
        <v>0</v>
      </c>
    </row>
    <row r="41" spans="1:10" x14ac:dyDescent="0.25">
      <c r="A41" t="s">
        <v>17</v>
      </c>
      <c r="C41" t="s">
        <v>18</v>
      </c>
      <c r="D41">
        <v>1</v>
      </c>
      <c r="E41" s="2">
        <v>126</v>
      </c>
      <c r="F41">
        <v>0</v>
      </c>
      <c r="G41" s="8">
        <f t="shared" si="0"/>
        <v>126</v>
      </c>
      <c r="H41" s="8">
        <f t="shared" si="1"/>
        <v>126</v>
      </c>
      <c r="I41" t="s">
        <v>49</v>
      </c>
    </row>
    <row r="42" spans="1:10" x14ac:dyDescent="0.25">
      <c r="A42" t="s">
        <v>17</v>
      </c>
      <c r="B42" s="11" t="s">
        <v>51</v>
      </c>
      <c r="C42" t="s">
        <v>50</v>
      </c>
      <c r="D42">
        <v>1</v>
      </c>
      <c r="E42" s="2">
        <v>15</v>
      </c>
      <c r="F42">
        <v>1</v>
      </c>
      <c r="G42" s="8">
        <f t="shared" si="0"/>
        <v>0</v>
      </c>
      <c r="H42" s="8">
        <f t="shared" si="1"/>
        <v>15</v>
      </c>
      <c r="I42" t="s">
        <v>79</v>
      </c>
    </row>
    <row r="43" spans="1:10" x14ac:dyDescent="0.25">
      <c r="A43" t="s">
        <v>17</v>
      </c>
      <c r="B43" s="15">
        <v>2987</v>
      </c>
      <c r="C43" t="s">
        <v>19</v>
      </c>
      <c r="D43">
        <v>6</v>
      </c>
      <c r="E43" s="2">
        <v>8</v>
      </c>
      <c r="F43">
        <v>20</v>
      </c>
      <c r="G43" s="8">
        <f t="shared" si="0"/>
        <v>0</v>
      </c>
      <c r="H43" s="8">
        <f t="shared" si="1"/>
        <v>48</v>
      </c>
      <c r="I43" t="s">
        <v>87</v>
      </c>
    </row>
    <row r="44" spans="1:10" x14ac:dyDescent="0.25">
      <c r="A44" t="s">
        <v>17</v>
      </c>
      <c r="B44" s="14" t="s">
        <v>81</v>
      </c>
      <c r="C44" t="s">
        <v>80</v>
      </c>
      <c r="D44">
        <v>1</v>
      </c>
      <c r="E44" s="2">
        <v>4.5</v>
      </c>
      <c r="F44">
        <v>3</v>
      </c>
      <c r="G44" s="8">
        <f>IF(((D44-F44)*E44 &gt;0), (D44-F44)*E44, 0)</f>
        <v>0</v>
      </c>
      <c r="H44" s="8">
        <f>D44*E44</f>
        <v>4.5</v>
      </c>
      <c r="I44" t="s">
        <v>79</v>
      </c>
      <c r="J44" t="s">
        <v>83</v>
      </c>
    </row>
    <row r="45" spans="1:10" x14ac:dyDescent="0.25">
      <c r="A45" t="s">
        <v>17</v>
      </c>
      <c r="B45" s="3" t="s">
        <v>35</v>
      </c>
      <c r="C45" t="s">
        <v>36</v>
      </c>
      <c r="D45">
        <v>3</v>
      </c>
      <c r="E45" s="2">
        <v>12</v>
      </c>
      <c r="F45">
        <v>7</v>
      </c>
      <c r="G45" s="8">
        <f t="shared" si="0"/>
        <v>0</v>
      </c>
      <c r="H45" s="8">
        <f t="shared" si="1"/>
        <v>36</v>
      </c>
      <c r="I45" t="s">
        <v>34</v>
      </c>
    </row>
    <row r="46" spans="1:10" x14ac:dyDescent="0.25">
      <c r="A46" t="s">
        <v>17</v>
      </c>
      <c r="C46" t="s">
        <v>20</v>
      </c>
      <c r="D46">
        <v>3</v>
      </c>
      <c r="E46" s="2">
        <v>1.85</v>
      </c>
      <c r="F46">
        <v>5</v>
      </c>
      <c r="G46" s="8">
        <f t="shared" si="0"/>
        <v>0</v>
      </c>
      <c r="H46" s="8">
        <f t="shared" si="1"/>
        <v>5.5500000000000007</v>
      </c>
      <c r="I46" t="s">
        <v>46</v>
      </c>
    </row>
    <row r="47" spans="1:10" x14ac:dyDescent="0.25">
      <c r="A47" t="s">
        <v>17</v>
      </c>
      <c r="B47" s="13" t="s">
        <v>88</v>
      </c>
      <c r="C47" t="s">
        <v>82</v>
      </c>
      <c r="D47">
        <v>1</v>
      </c>
      <c r="E47" s="2">
        <v>16</v>
      </c>
      <c r="F47">
        <v>1</v>
      </c>
      <c r="G47" s="8">
        <f t="shared" si="0"/>
        <v>0</v>
      </c>
      <c r="H47" s="8">
        <f t="shared" si="1"/>
        <v>16</v>
      </c>
      <c r="I47" t="s">
        <v>49</v>
      </c>
    </row>
    <row r="48" spans="1:10" x14ac:dyDescent="0.25">
      <c r="A48" t="s">
        <v>17</v>
      </c>
      <c r="B48" s="9" t="s">
        <v>44</v>
      </c>
      <c r="C48" t="s">
        <v>21</v>
      </c>
      <c r="D48">
        <v>3</v>
      </c>
      <c r="E48" s="2">
        <v>1.75</v>
      </c>
      <c r="F48">
        <v>6</v>
      </c>
      <c r="G48" s="8">
        <f t="shared" si="0"/>
        <v>0</v>
      </c>
      <c r="H48" s="8">
        <f t="shared" si="1"/>
        <v>5.25</v>
      </c>
      <c r="I48" t="s">
        <v>34</v>
      </c>
    </row>
    <row r="49" spans="1:10" x14ac:dyDescent="0.25">
      <c r="A49" t="s">
        <v>17</v>
      </c>
      <c r="B49" s="9" t="s">
        <v>45</v>
      </c>
      <c r="C49" t="s">
        <v>22</v>
      </c>
      <c r="D49">
        <v>3</v>
      </c>
      <c r="E49" s="2">
        <v>14.5</v>
      </c>
      <c r="F49">
        <v>9</v>
      </c>
      <c r="G49" s="8">
        <f t="shared" si="0"/>
        <v>0</v>
      </c>
      <c r="H49" s="8">
        <f t="shared" si="1"/>
        <v>43.5</v>
      </c>
      <c r="I49" t="s">
        <v>34</v>
      </c>
      <c r="J49" t="s">
        <v>145</v>
      </c>
    </row>
    <row r="50" spans="1:10" x14ac:dyDescent="0.25">
      <c r="A50" t="s">
        <v>17</v>
      </c>
      <c r="B50" t="s">
        <v>85</v>
      </c>
      <c r="C50" t="s">
        <v>23</v>
      </c>
      <c r="D50">
        <v>3</v>
      </c>
      <c r="E50" s="2">
        <v>19.2</v>
      </c>
      <c r="F50">
        <v>3</v>
      </c>
      <c r="G50" s="8">
        <f t="shared" si="0"/>
        <v>0</v>
      </c>
      <c r="H50" s="8">
        <f t="shared" si="1"/>
        <v>57.599999999999994</v>
      </c>
      <c r="I50" t="s">
        <v>84</v>
      </c>
    </row>
    <row r="51" spans="1:10" x14ac:dyDescent="0.25">
      <c r="A51" t="s">
        <v>17</v>
      </c>
      <c r="B51" s="10" t="s">
        <v>53</v>
      </c>
      <c r="C51" t="s">
        <v>52</v>
      </c>
      <c r="D51">
        <v>1</v>
      </c>
      <c r="E51" s="2">
        <v>24</v>
      </c>
      <c r="F51">
        <v>1</v>
      </c>
      <c r="G51" s="8">
        <f t="shared" si="0"/>
        <v>0</v>
      </c>
      <c r="H51" s="8">
        <f t="shared" si="1"/>
        <v>24</v>
      </c>
      <c r="I51" t="s">
        <v>47</v>
      </c>
    </row>
    <row r="52" spans="1:10" x14ac:dyDescent="0.25">
      <c r="A52" t="s">
        <v>17</v>
      </c>
      <c r="B52" t="s">
        <v>147</v>
      </c>
      <c r="C52" t="s">
        <v>149</v>
      </c>
      <c r="D52">
        <v>15</v>
      </c>
      <c r="E52" s="2">
        <v>2.1800000000000002</v>
      </c>
      <c r="F52">
        <v>15</v>
      </c>
      <c r="G52" s="8">
        <f t="shared" si="0"/>
        <v>0</v>
      </c>
      <c r="H52" s="8">
        <f t="shared" si="1"/>
        <v>32.700000000000003</v>
      </c>
      <c r="I52" t="s">
        <v>150</v>
      </c>
      <c r="J52" t="s">
        <v>148</v>
      </c>
    </row>
    <row r="53" spans="1:10" x14ac:dyDescent="0.25">
      <c r="A53" t="s">
        <v>17</v>
      </c>
      <c r="C53" t="s">
        <v>32</v>
      </c>
      <c r="D53">
        <v>1</v>
      </c>
      <c r="E53" s="2">
        <v>5</v>
      </c>
      <c r="F53">
        <v>1</v>
      </c>
      <c r="G53" s="8">
        <f t="shared" si="0"/>
        <v>0</v>
      </c>
      <c r="H53" s="8">
        <f t="shared" si="1"/>
        <v>5</v>
      </c>
      <c r="I53" t="s">
        <v>75</v>
      </c>
      <c r="J53" t="s">
        <v>74</v>
      </c>
    </row>
    <row r="54" spans="1:10" x14ac:dyDescent="0.25">
      <c r="A54" t="s">
        <v>17</v>
      </c>
      <c r="B54" s="13" t="s">
        <v>78</v>
      </c>
      <c r="C54" t="s">
        <v>73</v>
      </c>
      <c r="D54">
        <v>1</v>
      </c>
      <c r="E54" s="2">
        <v>39.5</v>
      </c>
      <c r="F54">
        <v>1</v>
      </c>
      <c r="G54" s="8">
        <f t="shared" si="0"/>
        <v>0</v>
      </c>
      <c r="H54" s="8">
        <f t="shared" si="1"/>
        <v>39.5</v>
      </c>
      <c r="I54" t="s">
        <v>79</v>
      </c>
      <c r="J54" t="s">
        <v>86</v>
      </c>
    </row>
    <row r="55" spans="1:10" x14ac:dyDescent="0.25">
      <c r="E55" s="2"/>
      <c r="G55" s="8">
        <f t="shared" si="0"/>
        <v>0</v>
      </c>
      <c r="H55" s="8">
        <f t="shared" si="1"/>
        <v>0</v>
      </c>
    </row>
    <row r="56" spans="1:10" x14ac:dyDescent="0.25">
      <c r="A56" t="s">
        <v>24</v>
      </c>
      <c r="C56" t="s">
        <v>25</v>
      </c>
      <c r="D56">
        <v>1</v>
      </c>
      <c r="E56" s="2">
        <v>0</v>
      </c>
      <c r="F56">
        <v>1</v>
      </c>
      <c r="G56" s="8">
        <f t="shared" si="0"/>
        <v>0</v>
      </c>
      <c r="H56" s="8">
        <f t="shared" si="1"/>
        <v>0</v>
      </c>
      <c r="J56" t="s">
        <v>42</v>
      </c>
    </row>
    <row r="57" spans="1:10" x14ac:dyDescent="0.25">
      <c r="A57" t="s">
        <v>24</v>
      </c>
      <c r="C57" t="s">
        <v>26</v>
      </c>
      <c r="D57">
        <v>3</v>
      </c>
      <c r="E57" s="2">
        <v>0</v>
      </c>
      <c r="F57">
        <v>3</v>
      </c>
      <c r="G57" s="8">
        <f t="shared" si="0"/>
        <v>0</v>
      </c>
      <c r="H57" s="8">
        <f t="shared" si="1"/>
        <v>0</v>
      </c>
      <c r="J57" t="s">
        <v>42</v>
      </c>
    </row>
    <row r="58" spans="1:10" x14ac:dyDescent="0.25">
      <c r="A58" t="s">
        <v>24</v>
      </c>
      <c r="C58" t="s">
        <v>27</v>
      </c>
      <c r="D58">
        <v>3</v>
      </c>
      <c r="E58" s="2">
        <v>0</v>
      </c>
      <c r="F58">
        <v>3</v>
      </c>
      <c r="G58" s="8">
        <f t="shared" si="0"/>
        <v>0</v>
      </c>
      <c r="H58" s="8">
        <f t="shared" si="1"/>
        <v>0</v>
      </c>
      <c r="J58" t="s">
        <v>43</v>
      </c>
    </row>
    <row r="59" spans="1:10" x14ac:dyDescent="0.25">
      <c r="A59" t="s">
        <v>24</v>
      </c>
      <c r="B59" t="s">
        <v>89</v>
      </c>
      <c r="C59" t="s">
        <v>113</v>
      </c>
      <c r="D59">
        <v>15</v>
      </c>
      <c r="E59" s="2">
        <v>2.16</v>
      </c>
      <c r="F59">
        <v>0</v>
      </c>
      <c r="G59" s="8">
        <f t="shared" si="0"/>
        <v>32.400000000000006</v>
      </c>
      <c r="H59" s="8">
        <f t="shared" si="1"/>
        <v>32.400000000000006</v>
      </c>
      <c r="I59" t="s">
        <v>48</v>
      </c>
      <c r="J59" t="s">
        <v>90</v>
      </c>
    </row>
    <row r="60" spans="1:10" x14ac:dyDescent="0.25">
      <c r="A60" t="s">
        <v>24</v>
      </c>
      <c r="B60" t="s">
        <v>56</v>
      </c>
      <c r="C60" t="s">
        <v>28</v>
      </c>
      <c r="D60">
        <v>6</v>
      </c>
      <c r="E60" s="2">
        <v>2.2999999999999998</v>
      </c>
      <c r="F60">
        <v>3</v>
      </c>
      <c r="G60" s="8">
        <f t="shared" si="0"/>
        <v>6.8999999999999995</v>
      </c>
      <c r="H60" s="8">
        <f t="shared" si="1"/>
        <v>13.799999999999999</v>
      </c>
      <c r="I60" t="s">
        <v>48</v>
      </c>
    </row>
    <row r="61" spans="1:10" x14ac:dyDescent="0.25">
      <c r="A61" t="s">
        <v>24</v>
      </c>
      <c r="B61" t="s">
        <v>31</v>
      </c>
      <c r="C61" t="s">
        <v>29</v>
      </c>
      <c r="D61">
        <v>3</v>
      </c>
      <c r="E61" s="2">
        <v>45</v>
      </c>
      <c r="F61">
        <v>0</v>
      </c>
      <c r="G61" s="8">
        <f t="shared" si="0"/>
        <v>135</v>
      </c>
      <c r="H61" s="8">
        <f t="shared" si="1"/>
        <v>135</v>
      </c>
      <c r="I61" t="s">
        <v>30</v>
      </c>
    </row>
    <row r="62" spans="1:10" x14ac:dyDescent="0.25">
      <c r="A62" t="s">
        <v>24</v>
      </c>
      <c r="B62" s="16" t="s">
        <v>103</v>
      </c>
      <c r="C62" t="s">
        <v>105</v>
      </c>
      <c r="D62">
        <v>2</v>
      </c>
      <c r="E62" s="2">
        <v>13.97</v>
      </c>
      <c r="F62">
        <v>0</v>
      </c>
      <c r="G62" s="8">
        <f t="shared" si="0"/>
        <v>27.94</v>
      </c>
      <c r="H62" s="8">
        <f t="shared" si="1"/>
        <v>27.94</v>
      </c>
      <c r="I62" t="s">
        <v>48</v>
      </c>
      <c r="J62" t="s">
        <v>106</v>
      </c>
    </row>
    <row r="63" spans="1:10" x14ac:dyDescent="0.25">
      <c r="A63" t="s">
        <v>24</v>
      </c>
      <c r="B63" t="s">
        <v>104</v>
      </c>
      <c r="C63" t="s">
        <v>107</v>
      </c>
      <c r="D63">
        <v>2</v>
      </c>
      <c r="E63" s="2">
        <v>9.09</v>
      </c>
      <c r="F63">
        <v>0</v>
      </c>
      <c r="G63" s="8">
        <f t="shared" si="0"/>
        <v>18.18</v>
      </c>
      <c r="H63" s="8">
        <f t="shared" si="1"/>
        <v>18.18</v>
      </c>
      <c r="I63" t="s">
        <v>48</v>
      </c>
    </row>
    <row r="64" spans="1:10" x14ac:dyDescent="0.25">
      <c r="E64" s="2"/>
      <c r="G64" s="8">
        <f t="shared" si="0"/>
        <v>0</v>
      </c>
      <c r="H64" s="8">
        <f t="shared" si="1"/>
        <v>0</v>
      </c>
    </row>
    <row r="65" spans="1:10" x14ac:dyDescent="0.25">
      <c r="A65" t="s">
        <v>33</v>
      </c>
      <c r="B65" s="4" t="s">
        <v>116</v>
      </c>
      <c r="C65" t="s">
        <v>71</v>
      </c>
      <c r="D65">
        <v>1</v>
      </c>
      <c r="E65" s="2">
        <v>16.2</v>
      </c>
      <c r="F65">
        <v>0</v>
      </c>
      <c r="G65" s="8">
        <f t="shared" si="0"/>
        <v>16.2</v>
      </c>
      <c r="H65" s="8">
        <f t="shared" si="1"/>
        <v>16.2</v>
      </c>
      <c r="I65" t="s">
        <v>48</v>
      </c>
      <c r="J65" t="s">
        <v>72</v>
      </c>
    </row>
    <row r="66" spans="1:10" x14ac:dyDescent="0.25">
      <c r="E66" s="2"/>
      <c r="G66" s="8"/>
      <c r="H66" s="8"/>
    </row>
    <row r="67" spans="1:10" x14ac:dyDescent="0.25">
      <c r="A67" t="s">
        <v>33</v>
      </c>
      <c r="C67" t="s">
        <v>102</v>
      </c>
      <c r="D67">
        <v>1</v>
      </c>
      <c r="E67" s="2">
        <v>59.2</v>
      </c>
      <c r="F67">
        <v>0</v>
      </c>
      <c r="G67" s="8">
        <f t="shared" si="0"/>
        <v>59.2</v>
      </c>
      <c r="H67" s="8">
        <f t="shared" si="1"/>
        <v>59.2</v>
      </c>
      <c r="I67" t="s">
        <v>70</v>
      </c>
      <c r="J67" t="s">
        <v>112</v>
      </c>
    </row>
    <row r="68" spans="1:10" x14ac:dyDescent="0.25">
      <c r="E68" s="2"/>
      <c r="G68" s="8"/>
    </row>
    <row r="69" spans="1:10" x14ac:dyDescent="0.25">
      <c r="E69" s="1" t="s">
        <v>40</v>
      </c>
      <c r="G69" s="8">
        <f>SUM(G8:G68)</f>
        <v>1724.4</v>
      </c>
      <c r="H69" s="8">
        <f>SUM(H8:H67)</f>
        <v>2269.7799999999997</v>
      </c>
    </row>
    <row r="72" spans="1:10" x14ac:dyDescent="0.25">
      <c r="A72" s="1" t="s">
        <v>69</v>
      </c>
    </row>
    <row r="73" spans="1:10" x14ac:dyDescent="0.25">
      <c r="A73" t="s">
        <v>33</v>
      </c>
      <c r="C73" t="s">
        <v>111</v>
      </c>
      <c r="D73">
        <v>1</v>
      </c>
      <c r="E73" s="2">
        <v>80</v>
      </c>
      <c r="F73">
        <v>0</v>
      </c>
      <c r="G73" s="8">
        <f>IF(((D73-F73)*E73 &gt;0), (D73-F73)*E73, 0)</f>
        <v>80</v>
      </c>
      <c r="H73" s="8">
        <f>D73*E73</f>
        <v>80</v>
      </c>
      <c r="I73" s="4" t="s">
        <v>101</v>
      </c>
    </row>
    <row r="74" spans="1:10" x14ac:dyDescent="0.25">
      <c r="A74" t="s">
        <v>33</v>
      </c>
      <c r="C74" t="s">
        <v>108</v>
      </c>
      <c r="D74">
        <v>1</v>
      </c>
      <c r="E74" s="2">
        <v>125</v>
      </c>
      <c r="F74">
        <v>0</v>
      </c>
      <c r="G74" s="8">
        <f>IF(((D74-F74)*E74 &gt;0), (D74-F74)*E74, 0)</f>
        <v>125</v>
      </c>
      <c r="H74" s="8">
        <f>D74*E74</f>
        <v>125</v>
      </c>
      <c r="I74" s="4" t="s">
        <v>109</v>
      </c>
    </row>
    <row r="75" spans="1:10" x14ac:dyDescent="0.25">
      <c r="C75" t="s">
        <v>110</v>
      </c>
      <c r="D75">
        <v>1</v>
      </c>
      <c r="E75" s="2">
        <v>50.5</v>
      </c>
      <c r="F75">
        <v>0</v>
      </c>
      <c r="G75" s="8">
        <f>IF(((D75-F75)*E75 &gt;0), (D75-F75)*E75, 0)</f>
        <v>50.5</v>
      </c>
      <c r="H75" s="8">
        <f>D75*E75</f>
        <v>50.5</v>
      </c>
      <c r="I75" s="4" t="s">
        <v>109</v>
      </c>
    </row>
    <row r="76" spans="1:10" x14ac:dyDescent="0.25">
      <c r="A76" t="s">
        <v>17</v>
      </c>
      <c r="C76" s="12" t="s">
        <v>54</v>
      </c>
      <c r="D76">
        <v>1</v>
      </c>
      <c r="E76" s="2">
        <v>17.5</v>
      </c>
      <c r="F76">
        <v>0</v>
      </c>
      <c r="G76" s="8">
        <f>IF(((D76-F76)*E76 &gt;0), (D76-F76)*E76, 0)</f>
        <v>17.5</v>
      </c>
      <c r="H76" s="8">
        <f>D76*E76</f>
        <v>17.5</v>
      </c>
      <c r="I76" t="s">
        <v>55</v>
      </c>
    </row>
  </sheetData>
  <hyperlinks>
    <hyperlink ref="I74" r:id="rId1"/>
    <hyperlink ref="I75" r:id="rId2"/>
    <hyperlink ref="I73" r:id="rId3"/>
    <hyperlink ref="B65" r:id="rId4" display="http://www.mcmaster.com/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2014-12-18T09:37:53Z</dcterms:modified>
</cp:coreProperties>
</file>